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92" yWindow="48" windowWidth="16260" windowHeight="6384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11" i="1" l="1"/>
  <c r="B10" i="1"/>
  <c r="B16" i="1" s="1"/>
  <c r="E6" i="1"/>
  <c r="E4" i="1"/>
  <c r="B17" i="1" l="1"/>
  <c r="B19" i="1"/>
  <c r="C19" i="1" s="1"/>
  <c r="B18" i="1"/>
  <c r="B15" i="1"/>
  <c r="B11" i="1"/>
  <c r="D10" i="1"/>
  <c r="C18" i="1" l="1"/>
  <c r="C17" i="1"/>
  <c r="C15" i="1"/>
  <c r="C16" i="1"/>
</calcChain>
</file>

<file path=xl/sharedStrings.xml><?xml version="1.0" encoding="utf-8"?>
<sst xmlns="http://schemas.openxmlformats.org/spreadsheetml/2006/main" count="25" uniqueCount="25">
  <si>
    <t>US COVID-19 Infection</t>
  </si>
  <si>
    <t>US COVID-19 Mortality</t>
  </si>
  <si>
    <t>US Auto Accident Fatalities</t>
  </si>
  <si>
    <t>US Influenza &amp; Pneumonia Mortality</t>
  </si>
  <si>
    <t>Current Daily Case Rate</t>
  </si>
  <si>
    <t>Vaccine Efficacy</t>
  </si>
  <si>
    <t>US Unintentional Fall Deaths</t>
  </si>
  <si>
    <t>US All Unintentional Injury Fatalities</t>
  </si>
  <si>
    <t>COVID Mortality Rate</t>
  </si>
  <si>
    <t xml:space="preserve"> </t>
  </si>
  <si>
    <t>Annulaized Rate per 100,000</t>
  </si>
  <si>
    <t>Not Vaccinated</t>
  </si>
  <si>
    <t>Vaccinated</t>
  </si>
  <si>
    <t>Comparative Risks</t>
  </si>
  <si>
    <t>Est. Risk COVID Infection US Annualized/100,000</t>
  </si>
  <si>
    <t>Est. Risk COVID Death US Annualized/100,000</t>
  </si>
  <si>
    <t>Infections  Annualized per 100,000</t>
  </si>
  <si>
    <t>Deaths  Annualized per 100,000</t>
  </si>
  <si>
    <t>After Vaccination</t>
  </si>
  <si>
    <t>Number     per     100,000</t>
  </si>
  <si>
    <t>Oregon COVID-19 Cases</t>
  </si>
  <si>
    <t>Oregon COVID-19 Mortality</t>
  </si>
  <si>
    <t>Estimated Risk of infection for gatherings of independent, vaccinated individuals, in the milue of background infections.</t>
  </si>
  <si>
    <r>
      <t xml:space="preserve">Estimated Risk based upon </t>
    </r>
    <r>
      <rPr>
        <sz val="11"/>
        <color rgb="FFFF0000"/>
        <rFont val="Calibri"/>
        <family val="2"/>
        <scheme val="minor"/>
      </rPr>
      <t xml:space="preserve">Current Daily Case Rate </t>
    </r>
    <r>
      <rPr>
        <sz val="11"/>
        <rFont val="Calibri"/>
        <family val="2"/>
        <scheme val="minor"/>
      </rPr>
      <t xml:space="preserve">and historical </t>
    </r>
    <r>
      <rPr>
        <sz val="11"/>
        <color rgb="FF0070C0"/>
        <rFont val="Calibri"/>
        <family val="2"/>
        <scheme val="minor"/>
      </rPr>
      <t>COVID Mortality Rate</t>
    </r>
  </si>
  <si>
    <t>US Gun Related Fatalities (Suicides &amp; Murders)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</si>
</sst>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9" fontId="0" fillId="0" borderId="0" xfId="0" applyNumberFormat="1"/>
    <xf numFmtId="0" fontId="0" fillId="0" borderId="0" xfId="0" applyAlignment="1">
      <alignment wrapText="1"/>
    </xf>
    <xf numFmtId="164" fontId="0" fillId="0" borderId="0" xfId="0" applyNumberFormat="1"/>
    <xf numFmtId="1" fontId="0" fillId="0" borderId="0" xfId="0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3" borderId="0" xfId="0" applyFont="1" applyFill="1"/>
    <xf numFmtId="0" fontId="0" fillId="2" borderId="0" xfId="0" applyFill="1" applyAlignment="1">
      <alignment wrapText="1"/>
    </xf>
    <xf numFmtId="0" fontId="2" fillId="0" borderId="0" xfId="0" applyFont="1"/>
    <xf numFmtId="9" fontId="4" fillId="3" borderId="0" xfId="0" applyNumberFormat="1" applyFont="1" applyFill="1"/>
    <xf numFmtId="0" fontId="4" fillId="0" borderId="0" xfId="0" applyFont="1"/>
    <xf numFmtId="0" fontId="0" fillId="0" borderId="0" xfId="0" applyAlignment="1">
      <alignment horizontal="center" wrapText="1"/>
    </xf>
    <xf numFmtId="10" fontId="5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zoomScale="140" zoomScaleNormal="140" workbookViewId="0">
      <selection activeCell="K55" sqref="K55"/>
    </sheetView>
  </sheetViews>
  <sheetFormatPr defaultRowHeight="14.4" x14ac:dyDescent="0.3"/>
  <cols>
    <col min="1" max="1" width="42.5546875" customWidth="1"/>
    <col min="2" max="2" width="11.44140625" customWidth="1"/>
    <col min="3" max="3" width="11.33203125" customWidth="1"/>
    <col min="4" max="4" width="10.109375" customWidth="1"/>
  </cols>
  <sheetData>
    <row r="1" spans="1:5" s="2" customFormat="1" ht="43.2" x14ac:dyDescent="0.3">
      <c r="B1" s="12" t="s">
        <v>19</v>
      </c>
      <c r="C1" s="12" t="s">
        <v>4</v>
      </c>
      <c r="D1" s="12" t="s">
        <v>10</v>
      </c>
      <c r="E1" s="12" t="s">
        <v>8</v>
      </c>
    </row>
    <row r="2" spans="1:5" ht="4.8" customHeight="1" x14ac:dyDescent="0.3"/>
    <row r="3" spans="1:5" x14ac:dyDescent="0.3">
      <c r="A3" t="s">
        <v>0</v>
      </c>
      <c r="B3">
        <v>9870.4</v>
      </c>
      <c r="C3" s="7">
        <v>20.2</v>
      </c>
    </row>
    <row r="4" spans="1:5" x14ac:dyDescent="0.3">
      <c r="A4" t="s">
        <v>1</v>
      </c>
      <c r="B4">
        <v>176.5</v>
      </c>
      <c r="E4" s="13">
        <f>B4/B3</f>
        <v>1.788174744691198E-2</v>
      </c>
    </row>
    <row r="5" spans="1:5" x14ac:dyDescent="0.3">
      <c r="A5" t="s">
        <v>20</v>
      </c>
      <c r="B5">
        <v>4222.8999999999996</v>
      </c>
      <c r="C5" s="6">
        <v>16.5</v>
      </c>
    </row>
    <row r="6" spans="1:5" x14ac:dyDescent="0.3">
      <c r="A6" t="s">
        <v>21</v>
      </c>
      <c r="B6">
        <v>58.5</v>
      </c>
      <c r="E6" s="13">
        <f>B6/B5</f>
        <v>1.3853039380520496E-2</v>
      </c>
    </row>
    <row r="7" spans="1:5" ht="4.8" customHeight="1" x14ac:dyDescent="0.3"/>
    <row r="8" spans="1:5" ht="31.8" customHeight="1" x14ac:dyDescent="0.3">
      <c r="A8" s="8" t="s">
        <v>23</v>
      </c>
      <c r="B8" s="12" t="s">
        <v>11</v>
      </c>
      <c r="C8" s="12" t="s">
        <v>5</v>
      </c>
      <c r="D8" s="12" t="s">
        <v>12</v>
      </c>
    </row>
    <row r="9" spans="1:5" ht="3.6" customHeight="1" x14ac:dyDescent="0.3"/>
    <row r="10" spans="1:5" x14ac:dyDescent="0.3">
      <c r="A10" t="s">
        <v>14</v>
      </c>
      <c r="B10" s="3">
        <f>C3*365</f>
        <v>7373</v>
      </c>
      <c r="C10" s="10">
        <v>0.9</v>
      </c>
      <c r="D10" s="4">
        <f>(1-C10)*B10</f>
        <v>737.29999999999984</v>
      </c>
    </row>
    <row r="11" spans="1:5" x14ac:dyDescent="0.3">
      <c r="A11" t="s">
        <v>15</v>
      </c>
      <c r="B11" s="3">
        <f>B10*E4</f>
        <v>131.84212392608202</v>
      </c>
      <c r="C11" s="1">
        <v>0.95</v>
      </c>
      <c r="D11" s="3">
        <f>(1-C11)*B10*E4</f>
        <v>6.5921061963041065</v>
      </c>
    </row>
    <row r="12" spans="1:5" ht="6" customHeight="1" x14ac:dyDescent="0.3"/>
    <row r="13" spans="1:5" x14ac:dyDescent="0.3">
      <c r="A13" s="11" t="s">
        <v>18</v>
      </c>
    </row>
    <row r="14" spans="1:5" ht="44.4" customHeight="1" x14ac:dyDescent="0.3">
      <c r="A14" s="2" t="s">
        <v>22</v>
      </c>
      <c r="B14" s="12" t="s">
        <v>16</v>
      </c>
      <c r="C14" s="12" t="s">
        <v>17</v>
      </c>
    </row>
    <row r="15" spans="1:5" x14ac:dyDescent="0.3">
      <c r="A15" s="5">
        <v>2</v>
      </c>
      <c r="B15" s="3">
        <f>B10*(1-C10)*(1-C10)</f>
        <v>73.729999999999961</v>
      </c>
      <c r="C15" s="3">
        <f>B15*E4</f>
        <v>1.3184212392608197</v>
      </c>
      <c r="D15" t="s">
        <v>9</v>
      </c>
    </row>
    <row r="16" spans="1:5" x14ac:dyDescent="0.3">
      <c r="A16" s="5">
        <v>4</v>
      </c>
      <c r="B16" s="3">
        <f>B10*(1-C10*C10*C10)*(1-C10)</f>
        <v>199.80829999999989</v>
      </c>
      <c r="C16" s="3">
        <f>B16*E4</f>
        <v>3.5729215583968208</v>
      </c>
    </row>
    <row r="17" spans="1:4" x14ac:dyDescent="0.3">
      <c r="A17" s="5">
        <v>10</v>
      </c>
      <c r="B17" s="3">
        <f>B10*(1-C10*C10*C10*C10*C10*C10*C10*C10*C10)*(1-C10)</f>
        <v>451.65487346029977</v>
      </c>
      <c r="C17" s="3">
        <f>B17*E4</f>
        <v>8.0763783803840692</v>
      </c>
    </row>
    <row r="18" spans="1:4" x14ac:dyDescent="0.3">
      <c r="A18" s="5">
        <v>20</v>
      </c>
      <c r="B18" s="3">
        <f>B10*(1-C10*C10*C10*C10*C10*C10*C10*C10*C10*C10*C10*C10*C10*C10*C10*C10*C10*C10*C10)*(1-C10)</f>
        <v>637.7017028559701</v>
      </c>
      <c r="C18" s="3">
        <f>B18*E4</f>
        <v>11.403220796936164</v>
      </c>
    </row>
    <row r="19" spans="1:4" x14ac:dyDescent="0.3">
      <c r="A19" s="5">
        <v>50</v>
      </c>
      <c r="B19" s="3">
        <f>B10*(1-C10*C10*C10*C10*C10*C10*C10*C10*C10*C10*C10*C10*C10*C10*C10*C10*C10*C10*C10*C10*C10*C10*C10*C10*C10*C10*C10*C10*C10*C10*C10*C10*C10*C10*C10*C10*C10*C10*C10*C10*C10*C10*C10*C10*C10*C10*C10*C10*C10)*(1-C10)</f>
        <v>733.07791282182529</v>
      </c>
      <c r="C19" s="3">
        <f>B19*E4</f>
        <v>13.108714095989237</v>
      </c>
    </row>
    <row r="20" spans="1:4" ht="6" customHeight="1" x14ac:dyDescent="0.3">
      <c r="A20" s="5"/>
    </row>
    <row r="21" spans="1:4" x14ac:dyDescent="0.3">
      <c r="A21" s="9" t="s">
        <v>13</v>
      </c>
    </row>
    <row r="22" spans="1:4" x14ac:dyDescent="0.3">
      <c r="A22" t="s">
        <v>3</v>
      </c>
      <c r="C22">
        <v>17.100000000000001</v>
      </c>
    </row>
    <row r="23" spans="1:4" x14ac:dyDescent="0.3">
      <c r="A23" t="s">
        <v>7</v>
      </c>
      <c r="C23">
        <v>52.7</v>
      </c>
    </row>
    <row r="24" spans="1:4" x14ac:dyDescent="0.3">
      <c r="A24" t="s">
        <v>2</v>
      </c>
      <c r="C24">
        <v>11.5</v>
      </c>
    </row>
    <row r="25" spans="1:4" x14ac:dyDescent="0.3">
      <c r="A25" t="s">
        <v>6</v>
      </c>
      <c r="C25" s="3">
        <v>12</v>
      </c>
      <c r="D25" s="3"/>
    </row>
    <row r="26" spans="1:4" x14ac:dyDescent="0.3">
      <c r="A26" t="s">
        <v>24</v>
      </c>
      <c r="C26">
        <v>11.5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Gary Rondeau</dc:creator>
  <cp:lastModifiedBy>Gary Rondeau</cp:lastModifiedBy>
  <dcterms:created xsi:type="dcterms:W3CDTF">2021-04-23T15:43:58Z</dcterms:created>
  <dcterms:modified xsi:type="dcterms:W3CDTF">2021-04-23T23:18:02Z</dcterms:modified>
</cp:coreProperties>
</file>